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USERS\vitkov\VT\VT 2021\081\1 výzva\"/>
    </mc:Choice>
  </mc:AlternateContent>
  <xr:revisionPtr revIDLastSave="0" documentId="13_ncr:1_{90903A82-5156-4CA6-82C5-5A0C1F2789C9}" xr6:coauthVersionLast="36" xr6:coauthVersionMax="47" xr10:uidLastSave="{00000000-0000-0000-0000-000000000000}"/>
  <bookViews>
    <workbookView xWindow="0" yWindow="0" windowWidth="21576" windowHeight="7200" xr2:uid="{00000000-000D-0000-FFFF-FFFF00000000}"/>
  </bookViews>
  <sheets>
    <sheet name="Výpočetní technika" sheetId="1" r:id="rId1"/>
  </sheets>
  <definedNames>
    <definedName name="_xlnm.Print_Area" localSheetId="0">'Výpočetní technika'!$B$1:$T$21</definedName>
  </definedNames>
  <calcPr calcId="191029"/>
</workbook>
</file>

<file path=xl/calcChain.xml><?xml version="1.0" encoding="utf-8"?>
<calcChain xmlns="http://schemas.openxmlformats.org/spreadsheetml/2006/main">
  <c r="T9" i="1" l="1"/>
  <c r="S10" i="1"/>
  <c r="S11" i="1"/>
  <c r="T12" i="1"/>
  <c r="S8" i="1"/>
  <c r="T8" i="1"/>
  <c r="S9" i="1"/>
  <c r="T11" i="1"/>
  <c r="S12" i="1"/>
  <c r="T10" i="1" l="1"/>
  <c r="P9" i="1"/>
  <c r="P10" i="1"/>
  <c r="P11" i="1"/>
  <c r="P12" i="1"/>
  <c r="P8" i="1" l="1"/>
  <c r="P7" i="1" l="1"/>
  <c r="Q15" i="1" s="1"/>
  <c r="S7" i="1" l="1"/>
  <c r="R15" i="1" s="1"/>
  <c r="T7" i="1"/>
</calcChain>
</file>

<file path=xl/sharedStrings.xml><?xml version="1.0" encoding="utf-8"?>
<sst xmlns="http://schemas.openxmlformats.org/spreadsheetml/2006/main" count="65" uniqueCount="54">
  <si>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</si>
  <si>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</si>
  <si>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</si>
  <si>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</si>
  <si>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</si>
  <si>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</si>
  <si>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</si>
  <si>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</si>
  <si>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</si>
  <si>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</si>
  <si>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</si>
  <si>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</si>
  <si>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</si>
  <si>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>30237300-2 - Doplňky k počítačům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</si>
  <si>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</si>
  <si>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</si>
  <si>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</si>
  <si>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</si>
  <si>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</si>
  <si>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</si>
  <si>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</si>
  <si>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</si>
  <si>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</si>
  <si>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</si>
  <si>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</si>
  <si>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</si>
  <si>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</si>
  <si>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</si>
  <si>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</si>
  <si>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</si>
  <si>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</si>
  <si>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</si>
  <si>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</si>
  <si>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</si>
  <si>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Notebook 14"</t>
  </si>
  <si>
    <t xml:space="preserve">Příloha č. 2 Kupní smlouvy - technická specifikace
Výpočetní technika (III.) 081 - 2021 </t>
  </si>
  <si>
    <t>Ing. Kamil Eckhardt,
Tel.: 37763 3006</t>
  </si>
  <si>
    <t>Univerzitní 22,
301 00 Plzeň,
Fakulta ekonomická - Děkanát,
4. patro - místnost UL401b</t>
  </si>
  <si>
    <t>Výkon procesoru v Passmark CPU více než 10 000 bodů, minimálně 4 jádra.
Procesor s podporou virtualizace.
RAM: minimálně 8GB (1x 8GB) DDR4 3200 MHz.
1x interní SSD: minimálně 512GB PCIe NVMe.
Integrovaná čtečka kontaktních identifikačních karet.
Integrovaná wifi karta standardu 802.11 ax.
Síťová karta 1Gb/s Ethernet s podporou PXE s portem RJ45 (je možné splnit pomocí USB adaptéru).
Displej: 14" LED FHD rozlišení minimálně 1920x1080.
Integrovaná webkamera.
Porty: minimálně 2x USB-C Thunderbolt 4 s podporou dokování včetně nabíjení notebooku, 2x USB 3.2 Gen 1, 1x kombinovaný konektor sluchátek/mikrofonu, 1x DisplayPort nebo HDMI 2.0, 1x VGA (může být řešeno externím originálním adaptérem).
Konstrukce s kovovou vnitřní kostrou.
CZ klávesnice s podsvícením, odolná proti polití.
OS: Windows 10 Prof 64-bit - OS Windows požadujeme z důvodu kompatibility s interními aplikacemi ZČU (Stag, Magion,...).
Hmotnost: nejvýše 1,4 kg.
Baterie: nejméně 53 Wh.
Záruka: 48 měsíců NBD on-site.</t>
  </si>
  <si>
    <t>Záruka na zboží min. 48 měsíců, servis  NBD on-site.</t>
  </si>
  <si>
    <t>Včetně originálního dokovacího zařízení Thunderbolt (včetně napájení notebooku) s příkonem minimálně  120W.</t>
  </si>
  <si>
    <t>Notebook s otočným dotykovým displejem</t>
  </si>
  <si>
    <t>CPU: výkon Passmark min. 11 000 bodů.
RAM: minimálně 16GB DDR4.
OS: Windows 10 Pro 64 - OS Windows požadujeme z důvodu kompatibility s interními aplikacemi ZČU (Stag, Magion,...).
Součástí dodávky je originální dotykové pero.
Displej: 13,3", dotykový, lesklý, s rozlišením min. 1920x1080, IPS, otočný o 360°, min. 400 nitů.
SSD: 1TB PCIe NVMe Solid State Drive.
Bezdrátová komunikace: WiFi 6 + Bluetooth min. 5.0.
Porty: min. 2x USB typ C 3.1 Gen 2 (podpora Thunderbolt 3, napájení notebooku), 2x USB 3.1  Gen 1, 1x kombinovaný konektor sluchátek/mikrofonu.
Baterie min. 54Wh.
Hmotnost: max. 1,3 kg.
Webkamera: integrovaná s rozlišením min. HD, integrovaný mikrofon.
Záruka minimálně  4 roky NBD on-site.</t>
  </si>
  <si>
    <t>Záruka na zboží min. 48 měsíců, servis NBD on-site.</t>
  </si>
  <si>
    <t>Vlastní napájecí adaptér, notebook je přes stanici napájen.
Konektory min.: 4x USB-C, 3x USB 3.1 Gen 1, 2x DP, 1x VGA, 1x kombinovaný konektor sluchátek/mikrofonu, 1x GLAN RJ45.</t>
  </si>
  <si>
    <t>Dokovací zařízení k pol.č. 1</t>
  </si>
  <si>
    <t>Originální dokovací stanice k pol.č. 3</t>
  </si>
  <si>
    <t>Bc. Petra Pechmanová,
Tel.: 37763 1025, 
702 056 655</t>
  </si>
  <si>
    <t>Univerzitní 8,
301 00 Plzeň,
Rektorát -  Útvar prorektora pro studijní a pedagogickou činnost,
místnost UR 402</t>
  </si>
  <si>
    <t>Notebook 15,6"</t>
  </si>
  <si>
    <t>Záruka na zboží min. 36 měsíců, servis NBD on site.</t>
  </si>
  <si>
    <t>Kompatibilní s pol.č. 5 - Notebook 15,6".
S uchem a popruhem přes rameno.</t>
  </si>
  <si>
    <t>Brašna na notebook (z pol.č. 5)</t>
  </si>
  <si>
    <t>Provedení notebooku klasické.
Výkon procesoru v Passmark CPU vice než 6 850 bodů(platné ke dni 19.1.2021), minimálně 4 jádra.
Operační paměť minimálně 8 GB.
Disk SSD M.2 o kapacitě minimálně 250 GB.
Integrovaná wifi karta.
Display min. Full HD 15,6" s rozlišením 1920x1080, provedení matné.
Webkamera a mikrofon.
Síťová karta 1 Gb/s Ethernet s podporou PXE.
Konktor RJ-45 integerovaný přímo na těle NTB.
Mminimálně 3x USB port (alespoň 2x USB 3.0).
Napájecí adaptér nesmí být přes USB-C.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</si>
</sst>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4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left" vertical="center" wrapText="1" indent="1"/>
    </xf>
    <xf numFmtId="0" fontId="2" fillId="6" borderId="24" xfId="0" applyFont="1" applyFill="1" applyBorder="1" applyAlignment="1">
      <alignment horizontal="left" vertical="center" wrapText="1"/>
    </xf>
    <xf numFmtId="0" fontId="11" fillId="4" borderId="27" xfId="0" applyFont="1" applyFill="1" applyBorder="1" applyAlignment="1">
      <alignment horizontal="center" vertical="center" wrapText="1"/>
    </xf>
    <xf numFmtId="3" fontId="0" fillId="2" borderId="28" xfId="0" applyNumberForma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3" fontId="0" fillId="3" borderId="29" xfId="0" applyNumberFormat="1" applyFill="1" applyBorder="1" applyAlignment="1">
      <alignment horizontal="center" vertical="center" wrapText="1"/>
    </xf>
    <xf numFmtId="164" fontId="0" fillId="0" borderId="29" xfId="0" applyNumberFormat="1" applyBorder="1" applyAlignment="1">
      <alignment horizontal="right" vertical="center" indent="1"/>
    </xf>
    <xf numFmtId="164" fontId="0" fillId="3" borderId="29" xfId="0" applyNumberFormat="1" applyFill="1" applyBorder="1" applyAlignment="1">
      <alignment horizontal="right" vertical="center" indent="1"/>
    </xf>
    <xf numFmtId="165" fontId="0" fillId="0" borderId="29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" fillId="6" borderId="29" xfId="0" applyFont="1" applyFill="1" applyBorder="1" applyAlignment="1">
      <alignment horizontal="center" vertical="center" wrapText="1"/>
    </xf>
    <xf numFmtId="0" fontId="1" fillId="6" borderId="2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" fillId="6" borderId="29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0" fontId="11" fillId="4" borderId="21" xfId="0" applyFont="1" applyFill="1" applyBorder="1" applyAlignment="1" applyProtection="1">
      <alignment horizontal="center" vertical="center" wrapText="1"/>
      <protection locked="0"/>
    </xf>
    <xf numFmtId="0" fontId="11" fillId="4" borderId="24" xfId="0" applyFont="1" applyFill="1" applyBorder="1" applyAlignment="1" applyProtection="1">
      <alignment horizontal="left" vertical="center" wrapText="1" indent="1"/>
      <protection locked="0"/>
    </xf>
    <xf numFmtId="0" fontId="11" fillId="4" borderId="29" xfId="0" applyFont="1" applyFill="1" applyBorder="1" applyAlignment="1" applyProtection="1">
      <alignment horizontal="left" vertical="center" wrapText="1" inden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91440</xdr:colOff>
      <xdr:row>71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91440</xdr:colOff>
      <xdr:row>80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131788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131788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131788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131788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420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131788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131788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131789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A3" zoomScale="43" zoomScaleNormal="43" workbookViewId="0">
      <selection activeCell="H7" sqref="H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3.88671875" style="1" customWidth="1"/>
    <col min="4" max="4" width="12.33203125" style="2" customWidth="1"/>
    <col min="5" max="5" width="10.5546875" style="3" customWidth="1"/>
    <col min="6" max="6" width="136.554687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7.33203125" style="5" hidden="1" customWidth="1"/>
    <col min="12" max="12" width="33" style="5" customWidth="1"/>
    <col min="13" max="13" width="30.109375" style="5" customWidth="1"/>
    <col min="14" max="14" width="40.5546875" style="4" customWidth="1"/>
    <col min="15" max="15" width="31.33203125" style="4" customWidth="1"/>
    <col min="16" max="16" width="21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125" t="s">
        <v>35</v>
      </c>
      <c r="C1" s="126"/>
      <c r="D1" s="126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97"/>
      <c r="E3" s="97"/>
      <c r="F3" s="9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97"/>
      <c r="E4" s="97"/>
      <c r="F4" s="97"/>
      <c r="G4" s="97"/>
      <c r="H4" s="9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23" t="s">
        <v>2</v>
      </c>
      <c r="H5" s="124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5" t="s">
        <v>25</v>
      </c>
      <c r="H6" s="46" t="s">
        <v>29</v>
      </c>
      <c r="I6" s="40" t="s">
        <v>17</v>
      </c>
      <c r="J6" s="39" t="s">
        <v>18</v>
      </c>
      <c r="K6" s="39" t="s">
        <v>33</v>
      </c>
      <c r="L6" s="41" t="s">
        <v>19</v>
      </c>
      <c r="M6" s="42" t="s">
        <v>20</v>
      </c>
      <c r="N6" s="41" t="s">
        <v>21</v>
      </c>
      <c r="O6" s="41" t="s">
        <v>26</v>
      </c>
      <c r="P6" s="41" t="s">
        <v>22</v>
      </c>
      <c r="Q6" s="39" t="s">
        <v>5</v>
      </c>
      <c r="R6" s="43" t="s">
        <v>6</v>
      </c>
      <c r="S6" s="98" t="s">
        <v>7</v>
      </c>
      <c r="T6" s="44" t="s">
        <v>8</v>
      </c>
      <c r="U6" s="41" t="s">
        <v>23</v>
      </c>
      <c r="V6" s="41" t="s">
        <v>24</v>
      </c>
    </row>
    <row r="7" spans="1:22" ht="287.25" customHeight="1" thickTop="1" x14ac:dyDescent="0.3">
      <c r="A7" s="20"/>
      <c r="B7" s="48">
        <v>1</v>
      </c>
      <c r="C7" s="49" t="s">
        <v>34</v>
      </c>
      <c r="D7" s="50">
        <v>1</v>
      </c>
      <c r="E7" s="71" t="s">
        <v>32</v>
      </c>
      <c r="F7" s="81" t="s">
        <v>38</v>
      </c>
      <c r="G7" s="137"/>
      <c r="H7" s="137"/>
      <c r="I7" s="117" t="s">
        <v>27</v>
      </c>
      <c r="J7" s="111" t="s">
        <v>28</v>
      </c>
      <c r="K7" s="111"/>
      <c r="L7" s="68" t="s">
        <v>39</v>
      </c>
      <c r="M7" s="120" t="s">
        <v>36</v>
      </c>
      <c r="N7" s="120" t="s">
        <v>37</v>
      </c>
      <c r="O7" s="114">
        <v>130</v>
      </c>
      <c r="P7" s="51">
        <f>D7*Q7</f>
        <v>23530</v>
      </c>
      <c r="Q7" s="52">
        <v>23530</v>
      </c>
      <c r="R7" s="143"/>
      <c r="S7" s="69">
        <f>D7*R7</f>
        <v>0</v>
      </c>
      <c r="T7" s="70" t="str">
        <f t="shared" ref="T7" si="0">IF(ISNUMBER(R7), IF(R7&gt;Q7,"NEVYHOVUJE","VYHOVUJE")," ")</f>
        <v xml:space="preserve"> </v>
      </c>
      <c r="U7" s="111"/>
      <c r="V7" s="71" t="s">
        <v>11</v>
      </c>
    </row>
    <row r="8" spans="1:22" ht="60.75" customHeight="1" x14ac:dyDescent="0.3">
      <c r="A8" s="20"/>
      <c r="B8" s="53">
        <v>2</v>
      </c>
      <c r="C8" s="54" t="s">
        <v>45</v>
      </c>
      <c r="D8" s="55">
        <v>1</v>
      </c>
      <c r="E8" s="72" t="s">
        <v>32</v>
      </c>
      <c r="F8" s="82" t="s">
        <v>40</v>
      </c>
      <c r="G8" s="138"/>
      <c r="H8" s="84"/>
      <c r="I8" s="118"/>
      <c r="J8" s="112"/>
      <c r="K8" s="112"/>
      <c r="L8" s="67"/>
      <c r="M8" s="121"/>
      <c r="N8" s="121"/>
      <c r="O8" s="115"/>
      <c r="P8" s="56">
        <f>D8*Q8</f>
        <v>5159</v>
      </c>
      <c r="Q8" s="57">
        <v>5159</v>
      </c>
      <c r="R8" s="144"/>
      <c r="S8" s="58">
        <f>D8*R8</f>
        <v>0</v>
      </c>
      <c r="T8" s="59" t="str">
        <f t="shared" ref="T8:T12" si="1">IF(ISNUMBER(R8), IF(R8&gt;Q8,"NEVYHOVUJE","VYHOVUJE")," ")</f>
        <v xml:space="preserve"> </v>
      </c>
      <c r="U8" s="112"/>
      <c r="V8" s="72" t="s">
        <v>12</v>
      </c>
    </row>
    <row r="9" spans="1:22" ht="223.5" customHeight="1" x14ac:dyDescent="0.3">
      <c r="A9" s="20"/>
      <c r="B9" s="53">
        <v>3</v>
      </c>
      <c r="C9" s="54" t="s">
        <v>41</v>
      </c>
      <c r="D9" s="55">
        <v>2</v>
      </c>
      <c r="E9" s="72" t="s">
        <v>32</v>
      </c>
      <c r="F9" s="82" t="s">
        <v>42</v>
      </c>
      <c r="G9" s="138"/>
      <c r="H9" s="139"/>
      <c r="I9" s="118"/>
      <c r="J9" s="112"/>
      <c r="K9" s="112"/>
      <c r="L9" s="83" t="s">
        <v>43</v>
      </c>
      <c r="M9" s="121"/>
      <c r="N9" s="121"/>
      <c r="O9" s="115"/>
      <c r="P9" s="56">
        <f>D9*Q9</f>
        <v>79188</v>
      </c>
      <c r="Q9" s="57">
        <v>39594</v>
      </c>
      <c r="R9" s="144"/>
      <c r="S9" s="58">
        <f>D9*R9</f>
        <v>0</v>
      </c>
      <c r="T9" s="59" t="str">
        <f t="shared" si="1"/>
        <v xml:space="preserve"> </v>
      </c>
      <c r="U9" s="112"/>
      <c r="V9" s="72" t="s">
        <v>11</v>
      </c>
    </row>
    <row r="10" spans="1:22" ht="113.25" customHeight="1" thickBot="1" x14ac:dyDescent="0.35">
      <c r="A10" s="20"/>
      <c r="B10" s="73">
        <v>4</v>
      </c>
      <c r="C10" s="74" t="s">
        <v>46</v>
      </c>
      <c r="D10" s="75">
        <v>2</v>
      </c>
      <c r="E10" s="76" t="s">
        <v>32</v>
      </c>
      <c r="F10" s="85" t="s">
        <v>44</v>
      </c>
      <c r="G10" s="140"/>
      <c r="H10" s="86"/>
      <c r="I10" s="119"/>
      <c r="J10" s="113"/>
      <c r="K10" s="113"/>
      <c r="L10" s="101"/>
      <c r="M10" s="122"/>
      <c r="N10" s="122"/>
      <c r="O10" s="116"/>
      <c r="P10" s="77">
        <f>D10*Q10</f>
        <v>10320</v>
      </c>
      <c r="Q10" s="78">
        <v>5160</v>
      </c>
      <c r="R10" s="145"/>
      <c r="S10" s="79">
        <f>D10*R10</f>
        <v>0</v>
      </c>
      <c r="T10" s="80" t="str">
        <f t="shared" si="1"/>
        <v xml:space="preserve"> </v>
      </c>
      <c r="U10" s="113"/>
      <c r="V10" s="102" t="s">
        <v>12</v>
      </c>
    </row>
    <row r="11" spans="1:22" ht="345" customHeight="1" x14ac:dyDescent="0.3">
      <c r="A11" s="20"/>
      <c r="B11" s="87">
        <v>5</v>
      </c>
      <c r="C11" s="88" t="s">
        <v>49</v>
      </c>
      <c r="D11" s="89">
        <v>2</v>
      </c>
      <c r="E11" s="99" t="s">
        <v>32</v>
      </c>
      <c r="F11" s="104" t="s">
        <v>53</v>
      </c>
      <c r="G11" s="141"/>
      <c r="H11" s="139"/>
      <c r="I11" s="135" t="s">
        <v>27</v>
      </c>
      <c r="J11" s="107" t="s">
        <v>28</v>
      </c>
      <c r="K11" s="107"/>
      <c r="L11" s="103" t="s">
        <v>50</v>
      </c>
      <c r="M11" s="109" t="s">
        <v>47</v>
      </c>
      <c r="N11" s="109" t="s">
        <v>48</v>
      </c>
      <c r="O11" s="105">
        <v>21</v>
      </c>
      <c r="P11" s="90">
        <f>D11*Q11</f>
        <v>40000</v>
      </c>
      <c r="Q11" s="91">
        <v>20000</v>
      </c>
      <c r="R11" s="146"/>
      <c r="S11" s="92">
        <f>D11*R11</f>
        <v>0</v>
      </c>
      <c r="T11" s="93" t="str">
        <f t="shared" si="1"/>
        <v xml:space="preserve"> </v>
      </c>
      <c r="U11" s="107"/>
      <c r="V11" s="99" t="s">
        <v>11</v>
      </c>
    </row>
    <row r="12" spans="1:22" ht="78.75" customHeight="1" thickBot="1" x14ac:dyDescent="0.35">
      <c r="A12" s="20"/>
      <c r="B12" s="60">
        <v>6</v>
      </c>
      <c r="C12" s="61" t="s">
        <v>52</v>
      </c>
      <c r="D12" s="62">
        <v>2</v>
      </c>
      <c r="E12" s="100" t="s">
        <v>32</v>
      </c>
      <c r="F12" s="95" t="s">
        <v>51</v>
      </c>
      <c r="G12" s="142"/>
      <c r="H12" s="96"/>
      <c r="I12" s="136"/>
      <c r="J12" s="108"/>
      <c r="K12" s="108"/>
      <c r="L12" s="94"/>
      <c r="M12" s="110"/>
      <c r="N12" s="110"/>
      <c r="O12" s="106"/>
      <c r="P12" s="63">
        <f>D12*Q12</f>
        <v>1000</v>
      </c>
      <c r="Q12" s="64">
        <v>500</v>
      </c>
      <c r="R12" s="147"/>
      <c r="S12" s="65">
        <f>D12*R12</f>
        <v>0</v>
      </c>
      <c r="T12" s="66" t="str">
        <f t="shared" si="1"/>
        <v xml:space="preserve"> </v>
      </c>
      <c r="U12" s="108"/>
      <c r="V12" s="100" t="s">
        <v>13</v>
      </c>
    </row>
    <row r="13" spans="1:22" ht="17.399999999999999" customHeight="1" thickTop="1" thickBot="1" x14ac:dyDescent="0.35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82.95" customHeight="1" thickTop="1" thickBot="1" x14ac:dyDescent="0.35">
      <c r="B14" s="131" t="s">
        <v>31</v>
      </c>
      <c r="C14" s="131"/>
      <c r="D14" s="131"/>
      <c r="E14" s="131"/>
      <c r="F14" s="131"/>
      <c r="G14" s="131"/>
      <c r="H14" s="131"/>
      <c r="I14" s="131"/>
      <c r="J14" s="21"/>
      <c r="K14" s="21"/>
      <c r="L14" s="7"/>
      <c r="M14" s="7"/>
      <c r="N14" s="7"/>
      <c r="O14" s="22"/>
      <c r="P14" s="22"/>
      <c r="Q14" s="23" t="s">
        <v>9</v>
      </c>
      <c r="R14" s="132" t="s">
        <v>10</v>
      </c>
      <c r="S14" s="133"/>
      <c r="T14" s="134"/>
      <c r="U14" s="24"/>
      <c r="V14" s="25"/>
    </row>
    <row r="15" spans="1:22" ht="43.2" customHeight="1" thickTop="1" thickBot="1" x14ac:dyDescent="0.35">
      <c r="B15" s="127" t="s">
        <v>30</v>
      </c>
      <c r="C15" s="127"/>
      <c r="D15" s="127"/>
      <c r="E15" s="127"/>
      <c r="F15" s="127"/>
      <c r="G15" s="127"/>
      <c r="I15" s="26"/>
      <c r="L15" s="9"/>
      <c r="M15" s="9"/>
      <c r="N15" s="9"/>
      <c r="O15" s="27"/>
      <c r="P15" s="27"/>
      <c r="Q15" s="28">
        <f>SUM(P7:P12)</f>
        <v>159197</v>
      </c>
      <c r="R15" s="128">
        <f>SUM(S7:S12)</f>
        <v>0</v>
      </c>
      <c r="S15" s="129"/>
      <c r="T15" s="130"/>
    </row>
    <row r="16" spans="1:22" ht="15" thickTop="1" x14ac:dyDescent="0.3">
      <c r="H16" s="97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7"/>
      <c r="C17" s="47"/>
      <c r="D17" s="47"/>
      <c r="E17" s="47"/>
      <c r="F17" s="47"/>
      <c r="G17" s="97"/>
      <c r="H17" s="97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3">
      <c r="B18" s="47"/>
      <c r="C18" s="47"/>
      <c r="D18" s="47"/>
      <c r="E18" s="47"/>
      <c r="F18" s="47"/>
      <c r="G18" s="97"/>
      <c r="H18" s="97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3">
      <c r="B19" s="47"/>
      <c r="C19" s="47"/>
      <c r="D19" s="47"/>
      <c r="E19" s="47"/>
      <c r="F19" s="47"/>
      <c r="G19" s="97"/>
      <c r="H19" s="9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C20" s="21"/>
      <c r="D20" s="29"/>
      <c r="E20" s="21"/>
      <c r="F20" s="21"/>
      <c r="G20" s="97"/>
      <c r="H20" s="9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97"/>
      <c r="H22" s="9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97"/>
      <c r="H23" s="9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97"/>
      <c r="H24" s="9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97"/>
      <c r="H25" s="9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97"/>
      <c r="H26" s="9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97"/>
      <c r="H27" s="9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97"/>
      <c r="H28" s="9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97"/>
      <c r="H29" s="9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97"/>
      <c r="H30" s="9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97"/>
      <c r="H31" s="9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97"/>
      <c r="H32" s="9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97"/>
      <c r="H33" s="9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97"/>
      <c r="H34" s="9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97"/>
      <c r="H35" s="9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97"/>
      <c r="H36" s="9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97"/>
      <c r="H37" s="9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97"/>
      <c r="H38" s="9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97"/>
      <c r="H39" s="9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97"/>
      <c r="H40" s="9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97"/>
      <c r="H41" s="9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97"/>
      <c r="H42" s="9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97"/>
      <c r="H43" s="9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97"/>
      <c r="H44" s="9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97"/>
      <c r="H45" s="9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97"/>
      <c r="H46" s="9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97"/>
      <c r="H47" s="9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97"/>
      <c r="H48" s="9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97"/>
      <c r="H49" s="9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97"/>
      <c r="H50" s="9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97"/>
      <c r="H51" s="9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97"/>
      <c r="H52" s="9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97"/>
      <c r="H53" s="9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97"/>
      <c r="H54" s="9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97"/>
      <c r="H55" s="9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97"/>
      <c r="H56" s="9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97"/>
      <c r="H57" s="9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97"/>
      <c r="H58" s="9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97"/>
      <c r="H59" s="9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97"/>
      <c r="H60" s="9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97"/>
      <c r="H61" s="9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97"/>
      <c r="H62" s="9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97"/>
      <c r="H63" s="9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97"/>
      <c r="H64" s="9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97"/>
      <c r="H65" s="9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97"/>
      <c r="H66" s="9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97"/>
      <c r="H67" s="9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97"/>
      <c r="H68" s="9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97"/>
      <c r="H69" s="9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97"/>
      <c r="H70" s="9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97"/>
      <c r="H71" s="9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97"/>
      <c r="H72" s="9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97"/>
      <c r="H73" s="9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97"/>
      <c r="H74" s="9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97"/>
      <c r="H75" s="9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97"/>
      <c r="H76" s="9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97"/>
      <c r="H77" s="9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97"/>
      <c r="H78" s="9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97"/>
      <c r="H79" s="9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97"/>
      <c r="H80" s="9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97"/>
      <c r="H81" s="9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97"/>
      <c r="H82" s="9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97"/>
      <c r="H83" s="9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97"/>
      <c r="H84" s="9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97"/>
      <c r="H85" s="9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97"/>
      <c r="H86" s="9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97"/>
      <c r="H87" s="9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97"/>
      <c r="H88" s="9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97"/>
      <c r="H89" s="9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97"/>
      <c r="H90" s="9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97"/>
      <c r="H91" s="9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97"/>
      <c r="H92" s="9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97"/>
      <c r="H93" s="9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97"/>
      <c r="H94" s="9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97"/>
      <c r="H95" s="9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97"/>
      <c r="H96" s="9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97"/>
      <c r="H97" s="9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97"/>
      <c r="H98" s="97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97"/>
      <c r="H99" s="97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97"/>
      <c r="H100" s="97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97"/>
      <c r="H101" s="97"/>
      <c r="I101" s="11"/>
      <c r="J101" s="11"/>
      <c r="K101" s="11"/>
      <c r="L101" s="11"/>
      <c r="M101" s="11"/>
      <c r="N101" s="6"/>
      <c r="O101" s="6"/>
      <c r="P101" s="6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ht="19.95" customHeight="1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</sheetData>
  <sheetProtection algorithmName="SHA-512" hashValue="UmVBLom+uiWx9cm6HRUyRukTJv65WZ0tGNIRHc9PcvX1zA3VYtl9V/W+VlrfL41is4wf8SCtcF+02Z442QYhXg==" saltValue="IBw/l0s7c6xt848Hal3nYg==" spinCount="100000" sheet="1" objects="1" scenarios="1"/>
  <mergeCells count="20">
    <mergeCell ref="G5:H5"/>
    <mergeCell ref="B1:D1"/>
    <mergeCell ref="B15:G15"/>
    <mergeCell ref="R15:T15"/>
    <mergeCell ref="B14:I14"/>
    <mergeCell ref="R14:T14"/>
    <mergeCell ref="I11:I12"/>
    <mergeCell ref="J11:J12"/>
    <mergeCell ref="N7:N10"/>
    <mergeCell ref="U7:U10"/>
    <mergeCell ref="O7:O10"/>
    <mergeCell ref="I7:I10"/>
    <mergeCell ref="J7:J10"/>
    <mergeCell ref="K7:K10"/>
    <mergeCell ref="M7:M10"/>
    <mergeCell ref="O11:O12"/>
    <mergeCell ref="K11:K12"/>
    <mergeCell ref="M11:M12"/>
    <mergeCell ref="N11:N12"/>
    <mergeCell ref="U11:U12"/>
  </mergeCells>
  <conditionalFormatting sqref="D7:D12 B7:B12">
    <cfRule type="containsBlanks" dxfId="11" priority="56">
      <formula>LEN(TRIM(B7))=0</formula>
    </cfRule>
  </conditionalFormatting>
  <conditionalFormatting sqref="B7:B12">
    <cfRule type="cellIs" dxfId="10" priority="53" operator="greaterThanOrEqual">
      <formula>1</formula>
    </cfRule>
  </conditionalFormatting>
  <conditionalFormatting sqref="T7:T12">
    <cfRule type="cellIs" dxfId="9" priority="40" operator="equal">
      <formula>"VYHOVUJE"</formula>
    </cfRule>
  </conditionalFormatting>
  <conditionalFormatting sqref="T7:T12">
    <cfRule type="cellIs" dxfId="8" priority="39" operator="equal">
      <formula>"NEVYHOVUJE"</formula>
    </cfRule>
  </conditionalFormatting>
  <conditionalFormatting sqref="G7:H9 R7:R12 G10:G12">
    <cfRule type="containsBlanks" dxfId="7" priority="33">
      <formula>LEN(TRIM(G7))=0</formula>
    </cfRule>
  </conditionalFormatting>
  <conditionalFormatting sqref="G7:H9 R7:R12 G10:G12">
    <cfRule type="notContainsBlanks" dxfId="6" priority="31">
      <formula>LEN(TRIM(G7))&gt;0</formula>
    </cfRule>
  </conditionalFormatting>
  <conditionalFormatting sqref="G7:H9 G10:G12 R7:R12">
    <cfRule type="notContainsBlanks" dxfId="5" priority="30">
      <formula>LEN(TRIM(G7))&gt;0</formula>
    </cfRule>
  </conditionalFormatting>
  <conditionalFormatting sqref="G7:H9 G10:G12">
    <cfRule type="notContainsBlanks" dxfId="4" priority="29">
      <formula>LEN(TRIM(G7))&gt;0</formula>
    </cfRule>
  </conditionalFormatting>
  <conditionalFormatting sqref="H11">
    <cfRule type="containsBlanks" dxfId="3" priority="4">
      <formula>LEN(TRIM(H11))=0</formula>
    </cfRule>
  </conditionalFormatting>
  <conditionalFormatting sqref="H11">
    <cfRule type="notContainsBlanks" dxfId="2" priority="3">
      <formula>LEN(TRIM(H11))&gt;0</formula>
    </cfRule>
  </conditionalFormatting>
  <conditionalFormatting sqref="H11">
    <cfRule type="notContainsBlanks" dxfId="1" priority="2">
      <formula>LEN(TRIM(H11))&gt;0</formula>
    </cfRule>
  </conditionalFormatting>
  <conditionalFormatting sqref="H11">
    <cfRule type="notContainsBlanks" dxfId="0" priority="1">
      <formula>LEN(TRIM(H11))&gt;0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  <dataValidation type="list" allowBlank="1" showInputMessage="1" showErrorMessage="1" sqref="J11" xr:uid="{BA637302-A4E1-49F0-AD8B-5DC54C759305}">
      <formula1>"ANO,NE"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2021-07-19T10:48:02Z</dcterms:modified>
</cp:coreProperties>
</file>